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60" windowWidth="15570" windowHeight="11760" tabRatio="500" activeTab="1"/>
  </bookViews>
  <sheets>
    <sheet name="Fire Loss Calculator" sheetId="5" r:id="rId1"/>
    <sheet name="Residential" sheetId="1" r:id="rId2"/>
    <sheet name="Appartment" sheetId="3" r:id="rId3"/>
    <sheet name="Commercial" sheetId="2" r:id="rId4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2" i="1" l="1"/>
  <c r="H16" i="1"/>
  <c r="D11" i="1"/>
  <c r="D12" i="1"/>
  <c r="D16" i="1"/>
  <c r="F12" i="3"/>
  <c r="I10" i="3"/>
  <c r="I11" i="3"/>
  <c r="H18" i="3"/>
  <c r="I12" i="3"/>
  <c r="H14" i="3"/>
  <c r="C17" i="3"/>
  <c r="C18" i="3"/>
  <c r="C19" i="3"/>
  <c r="D11" i="2"/>
  <c r="D12" i="2"/>
  <c r="H15" i="3"/>
  <c r="H31" i="3"/>
  <c r="E17" i="3"/>
  <c r="D24" i="3"/>
  <c r="D22" i="3"/>
  <c r="F26" i="3"/>
  <c r="D31" i="3"/>
  <c r="H24" i="3"/>
  <c r="H32" i="3"/>
  <c r="H24" i="2"/>
  <c r="H16" i="2"/>
  <c r="D16" i="2"/>
  <c r="D24" i="2"/>
  <c r="H23" i="2"/>
  <c r="F18" i="2"/>
  <c r="D23" i="2"/>
  <c r="H20" i="3"/>
  <c r="D14" i="1"/>
  <c r="F18" i="1"/>
  <c r="H23" i="1"/>
  <c r="D23" i="1"/>
  <c r="H24" i="1"/>
  <c r="D24" i="1"/>
  <c r="D32" i="3"/>
</calcChain>
</file>

<file path=xl/sharedStrings.xml><?xml version="1.0" encoding="utf-8"?>
<sst xmlns="http://schemas.openxmlformats.org/spreadsheetml/2006/main" count="99" uniqueCount="49">
  <si>
    <t>CRFD Fire Loss Calculator</t>
  </si>
  <si>
    <t>Assessor Site</t>
  </si>
  <si>
    <t>Est. Pre-Content Value</t>
  </si>
  <si>
    <t>Est. Pre-Property Value</t>
  </si>
  <si>
    <t>Above Area Square Footage</t>
  </si>
  <si>
    <t>Total Square Footage</t>
  </si>
  <si>
    <t>Total Property Loss</t>
  </si>
  <si>
    <t>Percentage of Structure Destroyed</t>
  </si>
  <si>
    <t>Estimated Property Loss</t>
  </si>
  <si>
    <t>Estimated Content Loss</t>
  </si>
  <si>
    <t>Estimated Totals</t>
  </si>
  <si>
    <t>Content Loss</t>
  </si>
  <si>
    <t>Property Loss</t>
  </si>
  <si>
    <t>Residential</t>
  </si>
  <si>
    <t xml:space="preserve">THE USE OF THIS CALCULATOR IS STRICTLY FOR FIRE DEPARTMENT INTERNAL USE ONLY. </t>
  </si>
  <si>
    <t>Values</t>
  </si>
  <si>
    <t>THIS CALCULATOR IS NOT BUILT NOR INTENDED TO BE USED FOR DETERMINING INSURANCE CLAIMS OR THE LIKE.</t>
  </si>
  <si>
    <t>Amount Per Square Footage</t>
  </si>
  <si>
    <t>Damage</t>
  </si>
  <si>
    <t>Square Footage</t>
  </si>
  <si>
    <t>% Structure Destroyed</t>
  </si>
  <si>
    <t>Pre-Incident Property Value</t>
  </si>
  <si>
    <t>Pre-Incident Content Value</t>
  </si>
  <si>
    <t>Sum</t>
  </si>
  <si>
    <t>Apt. 2</t>
  </si>
  <si>
    <t>Apt. 3</t>
  </si>
  <si>
    <t># Apt.</t>
  </si>
  <si>
    <t>Apt. 2 Below</t>
  </si>
  <si>
    <t>Apt. 1 Below</t>
  </si>
  <si>
    <t>Apt. 3 Below</t>
  </si>
  <si>
    <t>Value</t>
  </si>
  <si>
    <t># Occupied Units</t>
  </si>
  <si>
    <t>Est. Pre-Content / Unit</t>
  </si>
  <si>
    <t>Commercial **Not Industrial**</t>
  </si>
  <si>
    <t>Average/Unit</t>
  </si>
  <si>
    <t>Total Bldg. Value</t>
  </si>
  <si>
    <t>Apt.2 Above SqFt.</t>
  </si>
  <si>
    <t>Apt. 1 Above SqFt.</t>
  </si>
  <si>
    <t>Apt.3 Above SqFt.</t>
  </si>
  <si>
    <t xml:space="preserve">Assessed Unit Value </t>
  </si>
  <si>
    <t>Apt. 1 or building</t>
  </si>
  <si>
    <t>Sum of 3 Apt.</t>
  </si>
  <si>
    <t>Average Unit Footage</t>
  </si>
  <si>
    <t>Basement Finished  Square Footage</t>
  </si>
  <si>
    <t>Dollar Amount</t>
  </si>
  <si>
    <t>Squared Footage Destroyed</t>
  </si>
  <si>
    <t>Total Bldg. Sq.</t>
  </si>
  <si>
    <t>Apartment/Condo (3 or more units)</t>
  </si>
  <si>
    <t>Total Assessed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</si>
</sst>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0.0%"/>
    <numFmt numFmtId="166" formatCode="&quot;$&quot;#,##0"/>
  </numFmts>
  <fonts count="1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6"/>
      <color theme="1"/>
      <name val="Calibri"/>
      <scheme val="minor"/>
    </font>
    <font>
      <b/>
      <sz val="12"/>
      <color rgb="FFFF0000"/>
      <name val="Calibri"/>
      <scheme val="minor"/>
    </font>
    <font>
      <sz val="14"/>
      <color theme="1"/>
      <name val="Calibri"/>
      <scheme val="minor"/>
    </font>
    <font>
      <b/>
      <u/>
      <sz val="16"/>
      <color rgb="FFFF0000"/>
      <name val="Calibri"/>
      <scheme val="minor"/>
    </font>
    <font>
      <sz val="14"/>
      <color rgb="FF000000"/>
      <name val="Calibri"/>
      <scheme val="minor"/>
    </font>
    <font>
      <b/>
      <sz val="18"/>
      <color theme="1"/>
      <name val="Calibri"/>
      <scheme val="minor"/>
    </font>
    <font>
      <sz val="14"/>
      <name val="Calibri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8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5FE409"/>
        <bgColor indexed="64"/>
      </patternFill>
    </fill>
    <fill>
      <patternFill patternType="solid">
        <fgColor rgb="FF3FE70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6">
    <xf numFmtId="0" fontId="0" fillId="0" borderId="0" xfId="0"/>
    <xf numFmtId="3" fontId="0" fillId="0" borderId="0" xfId="0" applyNumberFormat="1"/>
    <xf numFmtId="164" fontId="0" fillId="0" borderId="0" xfId="0" applyNumberFormat="1"/>
    <xf numFmtId="0" fontId="2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0" fontId="7" fillId="0" borderId="2" xfId="0" applyFont="1" applyBorder="1"/>
    <xf numFmtId="0" fontId="7" fillId="0" borderId="0" xfId="0" applyFont="1" applyBorder="1"/>
    <xf numFmtId="0" fontId="0" fillId="0" borderId="3" xfId="0" applyBorder="1"/>
    <xf numFmtId="0" fontId="0" fillId="0" borderId="6" xfId="0" applyBorder="1"/>
    <xf numFmtId="0" fontId="8" fillId="0" borderId="0" xfId="1" applyFont="1" applyFill="1" applyAlignment="1"/>
    <xf numFmtId="0" fontId="5" fillId="0" borderId="0" xfId="0" applyFont="1" applyAlignment="1"/>
    <xf numFmtId="0" fontId="7" fillId="0" borderId="4" xfId="0" applyFont="1" applyBorder="1"/>
    <xf numFmtId="0" fontId="7" fillId="0" borderId="5" xfId="0" applyFont="1" applyBorder="1"/>
    <xf numFmtId="0" fontId="9" fillId="0" borderId="4" xfId="0" applyFont="1" applyBorder="1"/>
    <xf numFmtId="0" fontId="9" fillId="0" borderId="5" xfId="0" applyFont="1" applyBorder="1"/>
    <xf numFmtId="164" fontId="9" fillId="0" borderId="5" xfId="0" applyNumberFormat="1" applyFont="1" applyBorder="1"/>
    <xf numFmtId="0" fontId="7" fillId="0" borderId="6" xfId="0" applyFont="1" applyBorder="1"/>
    <xf numFmtId="164" fontId="7" fillId="0" borderId="5" xfId="0" applyNumberFormat="1" applyFont="1" applyBorder="1"/>
    <xf numFmtId="0" fontId="0" fillId="2" borderId="0" xfId="0" applyFill="1"/>
    <xf numFmtId="0" fontId="4" fillId="2" borderId="0" xfId="1" applyFill="1"/>
    <xf numFmtId="0" fontId="5" fillId="2" borderId="0" xfId="0" applyFont="1" applyFill="1" applyAlignme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/>
    <xf numFmtId="0" fontId="8" fillId="2" borderId="0" xfId="1" applyFont="1" applyFill="1" applyAlignment="1"/>
    <xf numFmtId="0" fontId="6" fillId="2" borderId="0" xfId="0" applyFont="1" applyFill="1" applyAlignment="1">
      <alignment horizontal="center"/>
    </xf>
    <xf numFmtId="0" fontId="0" fillId="0" borderId="0" xfId="0" applyFill="1"/>
    <xf numFmtId="0" fontId="6" fillId="2" borderId="0" xfId="0" applyFont="1" applyFill="1" applyAlignment="1">
      <alignment vertical="center"/>
    </xf>
    <xf numFmtId="165" fontId="0" fillId="0" borderId="0" xfId="0" applyNumberFormat="1" applyFill="1"/>
    <xf numFmtId="164" fontId="11" fillId="0" borderId="0" xfId="0" applyNumberFormat="1" applyFont="1" applyFill="1" applyBorder="1"/>
    <xf numFmtId="164" fontId="11" fillId="0" borderId="5" xfId="0" applyNumberFormat="1" applyFont="1" applyFill="1" applyBorder="1"/>
    <xf numFmtId="0" fontId="7" fillId="0" borderId="13" xfId="0" applyFont="1" applyBorder="1" applyAlignment="1"/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0" xfId="0" applyNumberFormat="1" applyFont="1" applyFill="1" applyBorder="1"/>
    <xf numFmtId="3" fontId="7" fillId="0" borderId="3" xfId="0" applyNumberFormat="1" applyFont="1" applyFill="1" applyBorder="1" applyAlignment="1">
      <alignment horizontal="left"/>
    </xf>
    <xf numFmtId="3" fontId="7" fillId="0" borderId="3" xfId="0" applyNumberFormat="1" applyFont="1" applyBorder="1" applyAlignment="1">
      <alignment horizontal="left"/>
    </xf>
    <xf numFmtId="164" fontId="7" fillId="6" borderId="0" xfId="0" applyNumberFormat="1" applyFont="1" applyFill="1" applyBorder="1" applyProtection="1">
      <protection locked="0"/>
    </xf>
    <xf numFmtId="164" fontId="7" fillId="0" borderId="0" xfId="0" applyNumberFormat="1" applyFont="1" applyFill="1" applyBorder="1" applyAlignment="1">
      <alignment horizontal="center"/>
    </xf>
    <xf numFmtId="164" fontId="7" fillId="7" borderId="0" xfId="0" applyNumberFormat="1" applyFont="1" applyFill="1" applyBorder="1" applyAlignment="1" applyProtection="1">
      <alignment horizontal="center"/>
      <protection locked="0"/>
    </xf>
    <xf numFmtId="0" fontId="7" fillId="7" borderId="0" xfId="0" applyFont="1" applyFill="1" applyBorder="1" applyAlignment="1" applyProtection="1">
      <alignment horizontal="center"/>
      <protection locked="0"/>
    </xf>
    <xf numFmtId="3" fontId="11" fillId="7" borderId="0" xfId="0" applyNumberFormat="1" applyFont="1" applyFill="1" applyBorder="1" applyProtection="1">
      <protection locked="0"/>
    </xf>
    <xf numFmtId="3" fontId="7" fillId="7" borderId="0" xfId="0" applyNumberFormat="1" applyFont="1" applyFill="1" applyBorder="1" applyAlignment="1" applyProtection="1">
      <alignment horizontal="center"/>
      <protection locked="0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left"/>
    </xf>
    <xf numFmtId="0" fontId="5" fillId="2" borderId="1" xfId="0" applyFont="1" applyFill="1" applyBorder="1" applyAlignment="1"/>
    <xf numFmtId="0" fontId="0" fillId="0" borderId="0" xfId="0" applyBorder="1"/>
    <xf numFmtId="0" fontId="12" fillId="0" borderId="0" xfId="0" applyFont="1" applyFill="1" applyBorder="1" applyAlignment="1">
      <alignment horizontal="center"/>
    </xf>
    <xf numFmtId="0" fontId="0" fillId="0" borderId="5" xfId="0" applyBorder="1"/>
    <xf numFmtId="0" fontId="12" fillId="0" borderId="2" xfId="0" applyFont="1" applyFill="1" applyBorder="1" applyAlignment="1">
      <alignment horizontal="center"/>
    </xf>
    <xf numFmtId="0" fontId="0" fillId="0" borderId="2" xfId="0" applyBorder="1"/>
    <xf numFmtId="0" fontId="12" fillId="0" borderId="2" xfId="0" applyFont="1" applyBorder="1"/>
    <xf numFmtId="3" fontId="11" fillId="6" borderId="6" xfId="0" applyNumberFormat="1" applyFont="1" applyFill="1" applyBorder="1" applyAlignment="1" applyProtection="1">
      <alignment horizontal="center"/>
      <protection locked="0"/>
    </xf>
    <xf numFmtId="165" fontId="7" fillId="0" borderId="6" xfId="0" applyNumberFormat="1" applyFont="1" applyBorder="1" applyAlignment="1">
      <alignment horizontal="center"/>
    </xf>
    <xf numFmtId="3" fontId="12" fillId="7" borderId="3" xfId="0" applyNumberFormat="1" applyFont="1" applyFill="1" applyBorder="1" applyAlignment="1" applyProtection="1">
      <alignment horizontal="center"/>
      <protection locked="0"/>
    </xf>
    <xf numFmtId="3" fontId="12" fillId="0" borderId="3" xfId="0" applyNumberFormat="1" applyFont="1" applyBorder="1" applyAlignment="1">
      <alignment horizontal="center"/>
    </xf>
    <xf numFmtId="164" fontId="9" fillId="0" borderId="5" xfId="0" applyNumberFormat="1" applyFont="1" applyBorder="1" applyAlignment="1">
      <alignment horizontal="right"/>
    </xf>
    <xf numFmtId="164" fontId="7" fillId="6" borderId="0" xfId="0" applyNumberFormat="1" applyFont="1" applyFill="1" applyBorder="1" applyAlignment="1" applyProtection="1">
      <alignment horizontal="right"/>
      <protection locked="0"/>
    </xf>
    <xf numFmtId="164" fontId="11" fillId="0" borderId="0" xfId="0" applyNumberFormat="1" applyFont="1" applyFill="1" applyBorder="1" applyAlignment="1">
      <alignment horizontal="right"/>
    </xf>
    <xf numFmtId="164" fontId="11" fillId="0" borderId="5" xfId="0" applyNumberFormat="1" applyFont="1" applyFill="1" applyBorder="1" applyAlignment="1">
      <alignment horizontal="right"/>
    </xf>
    <xf numFmtId="164" fontId="7" fillId="0" borderId="5" xfId="0" applyNumberFormat="1" applyFont="1" applyBorder="1" applyAlignment="1">
      <alignment horizontal="right"/>
    </xf>
    <xf numFmtId="3" fontId="7" fillId="6" borderId="3" xfId="0" applyNumberFormat="1" applyFont="1" applyFill="1" applyBorder="1" applyAlignment="1" applyProtection="1">
      <alignment horizontal="center"/>
      <protection locked="0"/>
    </xf>
    <xf numFmtId="3" fontId="7" fillId="0" borderId="6" xfId="0" applyNumberFormat="1" applyFont="1" applyBorder="1" applyAlignment="1">
      <alignment horizontal="center"/>
    </xf>
    <xf numFmtId="3" fontId="7" fillId="7" borderId="6" xfId="0" applyNumberFormat="1" applyFont="1" applyFill="1" applyBorder="1" applyAlignment="1" applyProtection="1">
      <alignment horizontal="center"/>
      <protection locked="0"/>
    </xf>
    <xf numFmtId="164" fontId="15" fillId="8" borderId="5" xfId="0" applyNumberFormat="1" applyFont="1" applyFill="1" applyBorder="1" applyAlignment="1" applyProtection="1">
      <alignment horizontal="center"/>
    </xf>
    <xf numFmtId="164" fontId="7" fillId="0" borderId="0" xfId="0" applyNumberFormat="1" applyFont="1" applyFill="1" applyBorder="1" applyProtection="1">
      <protection locked="0"/>
    </xf>
    <xf numFmtId="166" fontId="7" fillId="3" borderId="0" xfId="0" applyNumberFormat="1" applyFont="1" applyFill="1" applyBorder="1" applyAlignment="1">
      <alignment horizontal="right"/>
    </xf>
    <xf numFmtId="166" fontId="7" fillId="3" borderId="3" xfId="0" applyNumberFormat="1" applyFont="1" applyFill="1" applyBorder="1" applyAlignment="1">
      <alignment horizontal="right"/>
    </xf>
    <xf numFmtId="166" fontId="7" fillId="3" borderId="6" xfId="0" applyNumberFormat="1" applyFont="1" applyFill="1" applyBorder="1" applyAlignment="1">
      <alignment horizontal="right"/>
    </xf>
    <xf numFmtId="166" fontId="7" fillId="3" borderId="5" xfId="0" applyNumberFormat="1" applyFont="1" applyFill="1" applyBorder="1" applyAlignment="1">
      <alignment horizontal="right"/>
    </xf>
    <xf numFmtId="0" fontId="5" fillId="5" borderId="7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6" fillId="3" borderId="0" xfId="1" applyFont="1" applyFill="1" applyAlignment="1" applyProtection="1">
      <alignment horizontal="center"/>
      <protection locked="0"/>
    </xf>
    <xf numFmtId="0" fontId="13" fillId="5" borderId="7" xfId="0" applyFont="1" applyFill="1" applyBorder="1" applyAlignment="1">
      <alignment horizontal="center"/>
    </xf>
    <xf numFmtId="0" fontId="13" fillId="5" borderId="8" xfId="0" applyFont="1" applyFill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166" fontId="7" fillId="3" borderId="6" xfId="0" applyNumberFormat="1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3" fontId="11" fillId="6" borderId="10" xfId="0" applyNumberFormat="1" applyFont="1" applyFill="1" applyBorder="1" applyAlignment="1" applyProtection="1">
      <alignment horizontal="center"/>
      <protection locked="0"/>
    </xf>
    <xf numFmtId="3" fontId="11" fillId="6" borderId="11" xfId="0" applyNumberFormat="1" applyFont="1" applyFill="1" applyBorder="1" applyAlignment="1" applyProtection="1">
      <alignment horizontal="center"/>
      <protection locked="0"/>
    </xf>
    <xf numFmtId="9" fontId="7" fillId="0" borderId="10" xfId="0" applyNumberFormat="1" applyFont="1" applyBorder="1" applyAlignment="1">
      <alignment horizontal="center"/>
    </xf>
    <xf numFmtId="9" fontId="7" fillId="0" borderId="11" xfId="0" applyNumberFormat="1" applyFont="1" applyBorder="1" applyAlignment="1">
      <alignment horizontal="center"/>
    </xf>
    <xf numFmtId="166" fontId="7" fillId="3" borderId="13" xfId="0" applyNumberFormat="1" applyFont="1" applyFill="1" applyBorder="1" applyAlignment="1">
      <alignment horizontal="center"/>
    </xf>
    <xf numFmtId="166" fontId="7" fillId="3" borderId="18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7" fillId="3" borderId="0" xfId="1" applyFont="1" applyFill="1" applyAlignment="1" applyProtection="1">
      <alignment horizontal="center"/>
      <protection locked="0"/>
    </xf>
    <xf numFmtId="0" fontId="14" fillId="4" borderId="5" xfId="0" applyFont="1" applyFill="1" applyBorder="1" applyAlignment="1">
      <alignment horizontal="center"/>
    </xf>
    <xf numFmtId="0" fontId="12" fillId="0" borderId="5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colors>
    <mruColors>
      <color rgb="FF3FE70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20</xdr:row>
      <xdr:rowOff>171450</xdr:rowOff>
    </xdr:from>
    <xdr:to>
      <xdr:col>11</xdr:col>
      <xdr:colOff>409575</xdr:colOff>
      <xdr:row>29</xdr:row>
      <xdr:rowOff>69850</xdr:rowOff>
    </xdr:to>
    <xdr:sp macro="" textlink="">
      <xdr:nvSpPr>
        <xdr:cNvPr id="3" name="TextBox 2"/>
        <xdr:cNvSpPr txBox="1"/>
      </xdr:nvSpPr>
      <xdr:spPr>
        <a:xfrm>
          <a:off x="2209800" y="4171950"/>
          <a:ext cx="5743575" cy="169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/>
            <a:t>The Fire Loss Calculator was developed by Cheme' Fairlie and Shane Mell.</a:t>
          </a:r>
          <a:r>
            <a:rPr lang="en-US" sz="1400" baseline="0"/>
            <a:t>   Its purpose is to provide a tool in which Dollar loss from an incident may be determined in a consistent manner. </a:t>
          </a:r>
        </a:p>
        <a:p>
          <a:pPr algn="ctr"/>
          <a:endParaRPr lang="en-US" sz="1400" baseline="0"/>
        </a:p>
        <a:p>
          <a:pPr algn="ctr"/>
          <a:r>
            <a:rPr lang="en-US" sz="1400" b="1" u="sng" baseline="0"/>
            <a:t>The calculator is NOT intended to be used for determining insurance claims or the like.  The Calculator is to be used as an internal tool ONLY.</a:t>
          </a:r>
        </a:p>
        <a:p>
          <a:pPr algn="ctr"/>
          <a:endParaRPr lang="en-US" sz="1100" b="0" u="none"/>
        </a:p>
      </xdr:txBody>
    </xdr:sp>
    <xdr:clientData/>
  </xdr:twoCellAnchor>
  <xdr:twoCellAnchor editAs="oneCell">
    <xdr:from>
      <xdr:col>4</xdr:col>
      <xdr:colOff>466725</xdr:colOff>
      <xdr:row>0</xdr:row>
      <xdr:rowOff>114300</xdr:rowOff>
    </xdr:from>
    <xdr:to>
      <xdr:col>10</xdr:col>
      <xdr:colOff>9525</xdr:colOff>
      <xdr:row>18</xdr:row>
      <xdr:rowOff>171450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5" y="114300"/>
          <a:ext cx="3657600" cy="3657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ssessor.cedar-rapids.org/" TargetMode="External"/><Relationship Id="rId1" Type="http://schemas.openxmlformats.org/officeDocument/2006/relationships/hyperlink" Target="http://www.cedar-rapids.info/assessor/pmc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assessor.cedar-rapids.org/" TargetMode="External"/><Relationship Id="rId1" Type="http://schemas.openxmlformats.org/officeDocument/2006/relationships/hyperlink" Target="http://www.cedar-rapids.info/assessor/pmc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assessor.cedar-rapids.org/" TargetMode="External"/><Relationship Id="rId1" Type="http://schemas.openxmlformats.org/officeDocument/2006/relationships/hyperlink" Target="http://www.cedar-rapids.info/assessor/pm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opLeftCell="A2" zoomScale="75" zoomScaleNormal="75" workbookViewId="0">
      <selection activeCell="L31" sqref="L31"/>
    </sheetView>
  </sheetViews>
  <sheetFormatPr defaultRowHeight="15.75" x14ac:dyDescent="0.25"/>
  <sheetData/>
  <sheetProtection selectLockedCell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showGridLines="0" tabSelected="1" workbookViewId="0">
      <selection activeCell="B6" sqref="B6:H6"/>
    </sheetView>
  </sheetViews>
  <sheetFormatPr defaultColWidth="11" defaultRowHeight="15.75" x14ac:dyDescent="0.25"/>
  <cols>
    <col min="1" max="1" width="3.125" customWidth="1"/>
    <col min="2" max="3" width="14.125" customWidth="1"/>
    <col min="4" max="4" width="13.625" bestFit="1" customWidth="1"/>
    <col min="5" max="5" width="7.5" customWidth="1"/>
    <col min="6" max="6" width="11.5" customWidth="1"/>
    <col min="7" max="7" width="23.875" customWidth="1"/>
    <col min="8" max="8" width="18.375" customWidth="1"/>
    <col min="9" max="9" width="2.875" customWidth="1"/>
    <col min="10" max="10" width="11.375" bestFit="1" customWidth="1"/>
  </cols>
  <sheetData>
    <row r="1" spans="1:16" x14ac:dyDescent="0.25">
      <c r="A1" s="18"/>
      <c r="B1" s="18"/>
      <c r="C1" s="18"/>
      <c r="D1" s="18"/>
      <c r="E1" s="18"/>
      <c r="F1" s="18"/>
      <c r="G1" s="18"/>
      <c r="H1" s="18"/>
      <c r="I1" s="18"/>
    </row>
    <row r="2" spans="1:16" ht="21" x14ac:dyDescent="0.35">
      <c r="A2" s="18"/>
      <c r="B2" s="78" t="s">
        <v>0</v>
      </c>
      <c r="C2" s="78"/>
      <c r="D2" s="78"/>
      <c r="E2" s="78"/>
      <c r="F2" s="78"/>
      <c r="G2" s="78"/>
      <c r="H2" s="78"/>
      <c r="I2" s="20"/>
      <c r="J2" s="10"/>
    </row>
    <row r="3" spans="1:16" x14ac:dyDescent="0.25">
      <c r="A3" s="18"/>
      <c r="B3" s="83" t="s">
        <v>16</v>
      </c>
      <c r="C3" s="83"/>
      <c r="D3" s="83"/>
      <c r="E3" s="83"/>
      <c r="F3" s="83"/>
      <c r="G3" s="83"/>
      <c r="H3" s="83"/>
      <c r="I3" s="26"/>
      <c r="J3" s="3"/>
      <c r="K3" s="3"/>
      <c r="L3" s="3"/>
      <c r="M3" s="3"/>
      <c r="N3" s="3"/>
      <c r="O3" s="3"/>
      <c r="P3" s="3"/>
    </row>
    <row r="4" spans="1:16" x14ac:dyDescent="0.25">
      <c r="A4" s="18"/>
      <c r="B4" s="84" t="s">
        <v>14</v>
      </c>
      <c r="C4" s="84"/>
      <c r="D4" s="84"/>
      <c r="E4" s="84"/>
      <c r="F4" s="84"/>
      <c r="G4" s="84"/>
      <c r="H4" s="84"/>
      <c r="I4" s="22"/>
    </row>
    <row r="5" spans="1:16" x14ac:dyDescent="0.25">
      <c r="A5" s="18"/>
      <c r="B5" s="24"/>
      <c r="C5" s="24"/>
      <c r="D5" s="24"/>
      <c r="E5" s="24"/>
      <c r="F5" s="24"/>
      <c r="G5" s="24"/>
      <c r="H5" s="24"/>
      <c r="I5" s="22"/>
    </row>
    <row r="6" spans="1:16" ht="21" x14ac:dyDescent="0.35">
      <c r="A6" s="18"/>
      <c r="B6" s="86" t="s">
        <v>1</v>
      </c>
      <c r="C6" s="86"/>
      <c r="D6" s="86"/>
      <c r="E6" s="86"/>
      <c r="F6" s="86"/>
      <c r="G6" s="86"/>
      <c r="H6" s="86"/>
      <c r="I6" s="23"/>
      <c r="J6" s="9"/>
    </row>
    <row r="7" spans="1:16" x14ac:dyDescent="0.25">
      <c r="A7" s="18"/>
      <c r="B7" s="19"/>
      <c r="C7" s="19"/>
      <c r="D7" s="18"/>
      <c r="E7" s="18"/>
      <c r="F7" s="18"/>
      <c r="G7" s="18"/>
      <c r="H7" s="18"/>
      <c r="I7" s="18"/>
    </row>
    <row r="8" spans="1:16" ht="23.25" x14ac:dyDescent="0.35">
      <c r="A8" s="18"/>
      <c r="B8" s="85" t="s">
        <v>13</v>
      </c>
      <c r="C8" s="85"/>
      <c r="D8" s="85"/>
      <c r="E8" s="85"/>
      <c r="F8" s="85"/>
      <c r="G8" s="85"/>
      <c r="H8" s="85"/>
      <c r="I8" s="20"/>
    </row>
    <row r="9" spans="1:16" ht="21.75" thickBot="1" x14ac:dyDescent="0.4">
      <c r="A9" s="18"/>
      <c r="B9" s="69" t="s">
        <v>15</v>
      </c>
      <c r="C9" s="70"/>
      <c r="D9" s="70"/>
      <c r="E9" s="71"/>
      <c r="F9" s="69" t="s">
        <v>19</v>
      </c>
      <c r="G9" s="70"/>
      <c r="H9" s="71"/>
      <c r="I9" s="21"/>
    </row>
    <row r="10" spans="1:16" ht="19.5" thickTop="1" x14ac:dyDescent="0.3">
      <c r="A10" s="18"/>
      <c r="B10" s="5" t="s">
        <v>48</v>
      </c>
      <c r="C10" s="6"/>
      <c r="D10" s="56">
        <v>500000</v>
      </c>
      <c r="E10" s="7"/>
      <c r="F10" s="5" t="s">
        <v>4</v>
      </c>
      <c r="G10" s="6"/>
      <c r="H10" s="60"/>
      <c r="I10" s="18">
        <v>14</v>
      </c>
    </row>
    <row r="11" spans="1:16" ht="18.75" x14ac:dyDescent="0.3">
      <c r="A11" s="18"/>
      <c r="B11" s="5" t="s">
        <v>3</v>
      </c>
      <c r="C11" s="6"/>
      <c r="D11" s="57">
        <f>(D10 *0.02)+D10</f>
        <v>510000</v>
      </c>
      <c r="E11" s="7"/>
      <c r="F11" s="5" t="s">
        <v>43</v>
      </c>
      <c r="G11" s="6"/>
      <c r="H11" s="60"/>
      <c r="I11" s="18"/>
    </row>
    <row r="12" spans="1:16" ht="18.75" x14ac:dyDescent="0.3">
      <c r="A12" s="18"/>
      <c r="B12" s="11" t="s">
        <v>2</v>
      </c>
      <c r="C12" s="12"/>
      <c r="D12" s="58">
        <f>D11*0.5</f>
        <v>255000</v>
      </c>
      <c r="E12" s="8"/>
      <c r="F12" s="11" t="s">
        <v>5</v>
      </c>
      <c r="G12" s="12"/>
      <c r="H12" s="61">
        <f>H11+H10</f>
        <v>0</v>
      </c>
      <c r="I12" s="18"/>
    </row>
    <row r="13" spans="1:16" ht="21.75" thickBot="1" x14ac:dyDescent="0.4">
      <c r="A13" s="18"/>
      <c r="B13" s="69" t="s">
        <v>44</v>
      </c>
      <c r="C13" s="70"/>
      <c r="D13" s="70"/>
      <c r="E13" s="71"/>
      <c r="F13" s="69" t="s">
        <v>18</v>
      </c>
      <c r="G13" s="70"/>
      <c r="H13" s="71"/>
      <c r="I13" s="18"/>
      <c r="J13" s="1"/>
    </row>
    <row r="14" spans="1:16" ht="19.5" thickTop="1" x14ac:dyDescent="0.3">
      <c r="A14" s="18"/>
      <c r="B14" s="13" t="s">
        <v>17</v>
      </c>
      <c r="C14" s="14"/>
      <c r="D14" s="55">
        <f>IF(D11 &lt;350000,115,200)</f>
        <v>200</v>
      </c>
      <c r="E14" s="16"/>
      <c r="F14" s="11" t="s">
        <v>45</v>
      </c>
      <c r="G14" s="12"/>
      <c r="H14" s="51"/>
      <c r="I14" s="18"/>
    </row>
    <row r="15" spans="1:16" ht="21.75" thickBot="1" x14ac:dyDescent="0.4">
      <c r="A15" s="18"/>
      <c r="B15" s="69" t="s">
        <v>11</v>
      </c>
      <c r="C15" s="70"/>
      <c r="D15" s="70"/>
      <c r="E15" s="71"/>
      <c r="F15" s="69" t="s">
        <v>20</v>
      </c>
      <c r="G15" s="70"/>
      <c r="H15" s="71"/>
      <c r="I15" s="18"/>
    </row>
    <row r="16" spans="1:16" ht="19.5" thickTop="1" x14ac:dyDescent="0.3">
      <c r="A16" s="18"/>
      <c r="B16" s="11" t="s">
        <v>9</v>
      </c>
      <c r="C16" s="12"/>
      <c r="D16" s="59" t="e">
        <f>D12*H16</f>
        <v>#DIV/0!</v>
      </c>
      <c r="E16" s="16"/>
      <c r="F16" s="11" t="s">
        <v>7</v>
      </c>
      <c r="G16" s="12"/>
      <c r="H16" s="52" t="e">
        <f>H14/H12</f>
        <v>#DIV/0!</v>
      </c>
      <c r="I16" s="18"/>
    </row>
    <row r="17" spans="1:10" ht="21.75" thickBot="1" x14ac:dyDescent="0.4">
      <c r="A17" s="18"/>
      <c r="B17" s="69" t="s">
        <v>12</v>
      </c>
      <c r="C17" s="70"/>
      <c r="D17" s="70"/>
      <c r="E17" s="70"/>
      <c r="F17" s="70"/>
      <c r="G17" s="70"/>
      <c r="H17" s="71"/>
      <c r="I17" s="18"/>
    </row>
    <row r="18" spans="1:10" ht="19.5" thickTop="1" x14ac:dyDescent="0.3">
      <c r="A18" s="18"/>
      <c r="B18" s="81" t="s">
        <v>6</v>
      </c>
      <c r="C18" s="82"/>
      <c r="D18" s="82"/>
      <c r="E18" s="82"/>
      <c r="F18" s="79">
        <f>H14*D14</f>
        <v>0</v>
      </c>
      <c r="G18" s="79"/>
      <c r="H18" s="80"/>
      <c r="I18" s="18"/>
    </row>
    <row r="19" spans="1:10" x14ac:dyDescent="0.25">
      <c r="A19" s="18"/>
      <c r="B19" s="18"/>
      <c r="C19" s="18"/>
      <c r="D19" s="18"/>
      <c r="E19" s="18"/>
      <c r="F19" s="18"/>
      <c r="G19" s="18"/>
      <c r="H19" s="18"/>
      <c r="I19" s="18"/>
    </row>
    <row r="20" spans="1:10" x14ac:dyDescent="0.25">
      <c r="A20" s="18"/>
      <c r="B20" s="18"/>
      <c r="C20" s="18"/>
      <c r="D20" s="18"/>
      <c r="E20" s="18"/>
      <c r="F20" s="18"/>
      <c r="G20" s="18"/>
      <c r="H20" s="18"/>
      <c r="I20" s="18"/>
    </row>
    <row r="21" spans="1:10" x14ac:dyDescent="0.25">
      <c r="A21" s="18"/>
      <c r="B21" s="18"/>
      <c r="C21" s="18"/>
      <c r="D21" s="18"/>
      <c r="E21" s="18"/>
      <c r="F21" s="18"/>
      <c r="G21" s="18"/>
      <c r="H21" s="18"/>
      <c r="I21" s="18"/>
    </row>
    <row r="22" spans="1:10" ht="21.75" thickBot="1" x14ac:dyDescent="0.4">
      <c r="A22" s="18"/>
      <c r="B22" s="69" t="s">
        <v>10</v>
      </c>
      <c r="C22" s="70"/>
      <c r="D22" s="70"/>
      <c r="E22" s="70"/>
      <c r="F22" s="70"/>
      <c r="G22" s="70"/>
      <c r="H22" s="71"/>
      <c r="I22" s="18"/>
    </row>
    <row r="23" spans="1:10" ht="19.5" thickTop="1" x14ac:dyDescent="0.3">
      <c r="A23" s="18"/>
      <c r="B23" s="73" t="s">
        <v>8</v>
      </c>
      <c r="C23" s="74"/>
      <c r="D23" s="65">
        <f>IF(F18&gt;H23,D11,F18)</f>
        <v>0</v>
      </c>
      <c r="E23" s="6"/>
      <c r="F23" s="30" t="s">
        <v>21</v>
      </c>
      <c r="G23" s="30"/>
      <c r="H23" s="66">
        <f>D11</f>
        <v>510000</v>
      </c>
      <c r="I23" s="18"/>
    </row>
    <row r="24" spans="1:10" ht="18.75" x14ac:dyDescent="0.3">
      <c r="A24" s="18"/>
      <c r="B24" s="75" t="s">
        <v>9</v>
      </c>
      <c r="C24" s="76"/>
      <c r="D24" s="68" t="e">
        <f>D16</f>
        <v>#DIV/0!</v>
      </c>
      <c r="E24" s="12"/>
      <c r="F24" s="72" t="s">
        <v>22</v>
      </c>
      <c r="G24" s="72"/>
      <c r="H24" s="67">
        <f>D12</f>
        <v>255000</v>
      </c>
      <c r="I24" s="18"/>
    </row>
    <row r="25" spans="1:10" x14ac:dyDescent="0.25">
      <c r="A25" s="18"/>
      <c r="B25" s="18"/>
      <c r="C25" s="18"/>
      <c r="D25" s="18"/>
      <c r="E25" s="18"/>
      <c r="F25" s="18"/>
      <c r="G25" s="18"/>
      <c r="H25" s="18"/>
      <c r="I25" s="18"/>
    </row>
    <row r="26" spans="1:10" x14ac:dyDescent="0.25">
      <c r="A26" s="25"/>
      <c r="B26" s="25"/>
      <c r="C26" s="25"/>
      <c r="D26" s="27"/>
      <c r="E26" s="25"/>
      <c r="F26" s="25"/>
      <c r="G26" s="25"/>
      <c r="H26" s="25"/>
      <c r="I26" s="25"/>
    </row>
    <row r="27" spans="1:10" x14ac:dyDescent="0.25">
      <c r="A27" s="25"/>
      <c r="B27" s="25"/>
      <c r="C27" s="25"/>
      <c r="D27" s="25"/>
      <c r="E27" s="25"/>
      <c r="F27" s="25"/>
      <c r="G27" s="25"/>
      <c r="H27" s="25"/>
      <c r="I27" s="25"/>
    </row>
    <row r="28" spans="1:10" x14ac:dyDescent="0.25">
      <c r="D28" s="2"/>
    </row>
    <row r="30" spans="1:10" x14ac:dyDescent="0.25">
      <c r="B30" s="77"/>
      <c r="C30" s="77"/>
      <c r="D30" s="77"/>
      <c r="E30" s="77"/>
      <c r="F30" s="77"/>
      <c r="G30" s="77"/>
      <c r="H30" s="77"/>
      <c r="I30" s="77"/>
      <c r="J30" s="77"/>
    </row>
    <row r="31" spans="1:10" x14ac:dyDescent="0.25">
      <c r="C31" s="4"/>
      <c r="E31" s="4"/>
      <c r="G31" s="2"/>
      <c r="I31" s="2"/>
      <c r="J31" s="2"/>
    </row>
  </sheetData>
  <sheetProtection selectLockedCells="1"/>
  <mergeCells count="19">
    <mergeCell ref="B2:H2"/>
    <mergeCell ref="F18:H18"/>
    <mergeCell ref="B18:E18"/>
    <mergeCell ref="B13:E13"/>
    <mergeCell ref="F13:H13"/>
    <mergeCell ref="B15:E15"/>
    <mergeCell ref="B17:H17"/>
    <mergeCell ref="F15:H15"/>
    <mergeCell ref="B9:E9"/>
    <mergeCell ref="F9:H9"/>
    <mergeCell ref="B3:H3"/>
    <mergeCell ref="B4:H4"/>
    <mergeCell ref="B8:H8"/>
    <mergeCell ref="B6:H6"/>
    <mergeCell ref="B22:H22"/>
    <mergeCell ref="F24:G24"/>
    <mergeCell ref="B23:C23"/>
    <mergeCell ref="B24:C24"/>
    <mergeCell ref="B30:J30"/>
  </mergeCells>
  <phoneticPr fontId="3" type="noConversion"/>
  <hyperlinks>
    <hyperlink ref="B6" r:id="rId1"/>
    <hyperlink ref="B6:H6" r:id="rId2" display="Assessor Site"/>
  </hyperlinks>
  <pageMargins left="0.5" right="0.5" top="0.75" bottom="0.75" header="0" footer="0"/>
  <pageSetup orientation="landscape" horizontalDpi="4294967292" verticalDpi="4294967292" r:id="rId3"/>
  <rowBreaks count="2" manualBreakCount="2">
    <brk id="25" max="16383" man="1"/>
    <brk id="3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topLeftCell="A6" workbookViewId="0">
      <selection activeCell="B6" sqref="B6:I6"/>
    </sheetView>
  </sheetViews>
  <sheetFormatPr defaultColWidth="11" defaultRowHeight="15.75" x14ac:dyDescent="0.25"/>
  <cols>
    <col min="1" max="1" width="3.125" customWidth="1"/>
    <col min="2" max="2" width="20.125" customWidth="1"/>
    <col min="3" max="3" width="17.375" customWidth="1"/>
    <col min="4" max="4" width="14.375" customWidth="1"/>
    <col min="5" max="5" width="13.375" customWidth="1"/>
    <col min="6" max="6" width="15.375" customWidth="1"/>
    <col min="7" max="8" width="23.125" customWidth="1"/>
    <col min="9" max="9" width="18.625" customWidth="1"/>
    <col min="10" max="10" width="3.5" customWidth="1"/>
  </cols>
  <sheetData>
    <row r="1" spans="1:16" x14ac:dyDescent="0.25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16" ht="21" x14ac:dyDescent="0.35">
      <c r="A2" s="18"/>
      <c r="B2" s="78" t="s">
        <v>0</v>
      </c>
      <c r="C2" s="78"/>
      <c r="D2" s="78"/>
      <c r="E2" s="78"/>
      <c r="F2" s="78"/>
      <c r="G2" s="78"/>
      <c r="H2" s="78"/>
      <c r="I2" s="78"/>
      <c r="J2" s="20"/>
      <c r="K2" s="10"/>
    </row>
    <row r="3" spans="1:16" x14ac:dyDescent="0.25">
      <c r="A3" s="18"/>
      <c r="B3" s="83" t="s">
        <v>16</v>
      </c>
      <c r="C3" s="83"/>
      <c r="D3" s="83"/>
      <c r="E3" s="83"/>
      <c r="F3" s="83"/>
      <c r="G3" s="83"/>
      <c r="H3" s="83"/>
      <c r="I3" s="83"/>
      <c r="J3" s="26"/>
      <c r="K3" s="3"/>
      <c r="L3" s="3"/>
    </row>
    <row r="4" spans="1:16" x14ac:dyDescent="0.25">
      <c r="A4" s="18"/>
      <c r="B4" s="84" t="s">
        <v>14</v>
      </c>
      <c r="C4" s="84"/>
      <c r="D4" s="84"/>
      <c r="E4" s="84"/>
      <c r="F4" s="84"/>
      <c r="G4" s="84"/>
      <c r="H4" s="84"/>
      <c r="I4" s="84"/>
      <c r="J4" s="22"/>
    </row>
    <row r="5" spans="1:16" x14ac:dyDescent="0.25">
      <c r="A5" s="18"/>
      <c r="B5" s="24"/>
      <c r="C5" s="24"/>
      <c r="D5" s="24"/>
      <c r="E5" s="24"/>
      <c r="F5" s="24"/>
      <c r="G5" s="24"/>
      <c r="H5" s="24"/>
      <c r="I5" s="24"/>
      <c r="J5" s="22"/>
    </row>
    <row r="6" spans="1:16" ht="23.25" x14ac:dyDescent="0.35">
      <c r="A6" s="18"/>
      <c r="B6" s="103" t="s">
        <v>1</v>
      </c>
      <c r="C6" s="103"/>
      <c r="D6" s="103"/>
      <c r="E6" s="103"/>
      <c r="F6" s="103"/>
      <c r="G6" s="103"/>
      <c r="H6" s="103"/>
      <c r="I6" s="103"/>
      <c r="J6" s="23"/>
      <c r="K6" s="9"/>
    </row>
    <row r="7" spans="1:16" x14ac:dyDescent="0.25">
      <c r="A7" s="18"/>
      <c r="B7" s="19"/>
      <c r="C7" s="19"/>
      <c r="D7" s="18"/>
      <c r="E7" s="18"/>
      <c r="F7" s="18"/>
      <c r="G7" s="18"/>
      <c r="H7" s="18"/>
      <c r="I7" s="18"/>
      <c r="J7" s="18"/>
    </row>
    <row r="8" spans="1:16" ht="23.25" x14ac:dyDescent="0.35">
      <c r="A8" s="18"/>
      <c r="B8" s="104" t="s">
        <v>47</v>
      </c>
      <c r="C8" s="85"/>
      <c r="D8" s="85"/>
      <c r="E8" s="85"/>
      <c r="F8" s="85"/>
      <c r="G8" s="85"/>
      <c r="H8" s="85"/>
      <c r="I8" s="85"/>
      <c r="J8" s="20"/>
    </row>
    <row r="9" spans="1:16" ht="21.75" thickBot="1" x14ac:dyDescent="0.4">
      <c r="A9" s="18"/>
      <c r="B9" s="87" t="s">
        <v>39</v>
      </c>
      <c r="C9" s="70"/>
      <c r="D9" s="70"/>
      <c r="E9" s="70"/>
      <c r="F9" s="101"/>
      <c r="G9" s="101"/>
      <c r="H9" s="101"/>
      <c r="I9" s="102"/>
      <c r="J9" s="44"/>
    </row>
    <row r="10" spans="1:16" ht="21.75" thickTop="1" x14ac:dyDescent="0.35">
      <c r="A10" s="18"/>
      <c r="B10" s="48" t="s">
        <v>40</v>
      </c>
      <c r="C10" s="38">
        <v>0</v>
      </c>
      <c r="E10" s="45"/>
      <c r="F10" s="31"/>
      <c r="H10" s="46" t="s">
        <v>41</v>
      </c>
      <c r="I10" s="37">
        <f>C10+C11+C12</f>
        <v>0</v>
      </c>
      <c r="J10" s="20"/>
      <c r="L10" s="45"/>
      <c r="M10" s="6"/>
      <c r="N10" s="6"/>
      <c r="O10" s="33"/>
      <c r="P10" s="45"/>
    </row>
    <row r="11" spans="1:16" ht="21" x14ac:dyDescent="0.35">
      <c r="A11" s="18"/>
      <c r="B11" s="32" t="s">
        <v>24</v>
      </c>
      <c r="C11" s="38">
        <v>0</v>
      </c>
      <c r="E11" s="46" t="s">
        <v>26</v>
      </c>
      <c r="F11" s="39">
        <v>0</v>
      </c>
      <c r="H11" s="46" t="s">
        <v>34</v>
      </c>
      <c r="I11" s="37" t="e">
        <f>IF(C11=0,F12,I10/3)</f>
        <v>#DIV/0!</v>
      </c>
      <c r="J11" s="20"/>
      <c r="L11" s="45"/>
      <c r="M11" s="6"/>
      <c r="N11" s="6"/>
      <c r="O11" s="28"/>
      <c r="P11" s="45"/>
    </row>
    <row r="12" spans="1:16" ht="21" x14ac:dyDescent="0.35">
      <c r="A12" s="18"/>
      <c r="B12" s="31" t="s">
        <v>25</v>
      </c>
      <c r="C12" s="38">
        <v>0</v>
      </c>
      <c r="D12" s="47"/>
      <c r="E12" s="47"/>
      <c r="F12" s="63" t="e">
        <f>C10/F11</f>
        <v>#DIV/0!</v>
      </c>
      <c r="H12" s="46" t="s">
        <v>35</v>
      </c>
      <c r="I12" s="37">
        <f>IF(C11=0,C10,I11*F11)</f>
        <v>0</v>
      </c>
      <c r="J12" s="20"/>
      <c r="L12" s="45"/>
      <c r="M12" s="6"/>
      <c r="N12" s="6"/>
      <c r="O12" s="28"/>
      <c r="P12" s="45"/>
    </row>
    <row r="13" spans="1:16" ht="21.75" thickBot="1" x14ac:dyDescent="0.4">
      <c r="A13" s="18"/>
      <c r="B13" s="87" t="s">
        <v>19</v>
      </c>
      <c r="C13" s="70"/>
      <c r="D13" s="92"/>
      <c r="E13" s="93"/>
      <c r="F13" s="94" t="s">
        <v>30</v>
      </c>
      <c r="G13" s="70"/>
      <c r="H13" s="70"/>
      <c r="I13" s="71"/>
      <c r="J13" s="21"/>
      <c r="L13" s="45"/>
      <c r="M13" s="6"/>
      <c r="N13" s="6"/>
      <c r="O13" s="28"/>
      <c r="P13" s="45"/>
    </row>
    <row r="14" spans="1:16" ht="19.5" thickTop="1" x14ac:dyDescent="0.3">
      <c r="A14" s="18"/>
      <c r="B14" s="50" t="s">
        <v>37</v>
      </c>
      <c r="C14" s="41">
        <v>0</v>
      </c>
      <c r="D14" s="33" t="s">
        <v>28</v>
      </c>
      <c r="E14" s="53">
        <v>0</v>
      </c>
      <c r="F14" s="5" t="s">
        <v>48</v>
      </c>
      <c r="G14" s="6"/>
      <c r="H14" s="64">
        <f>I12</f>
        <v>0</v>
      </c>
      <c r="I14" s="34"/>
      <c r="J14" s="18"/>
    </row>
    <row r="15" spans="1:16" ht="18.75" x14ac:dyDescent="0.3">
      <c r="A15" s="18"/>
      <c r="B15" s="50" t="s">
        <v>36</v>
      </c>
      <c r="C15" s="41">
        <v>0</v>
      </c>
      <c r="D15" s="28" t="s">
        <v>27</v>
      </c>
      <c r="E15" s="53">
        <v>0</v>
      </c>
      <c r="F15" s="5" t="s">
        <v>3</v>
      </c>
      <c r="G15" s="6"/>
      <c r="H15" s="28">
        <f>(H14 *0.01)+H14</f>
        <v>0</v>
      </c>
      <c r="I15" s="34"/>
      <c r="J15" s="18"/>
    </row>
    <row r="16" spans="1:16" ht="18.75" x14ac:dyDescent="0.3">
      <c r="A16" s="18"/>
      <c r="B16" s="50" t="s">
        <v>38</v>
      </c>
      <c r="C16" s="41">
        <v>0</v>
      </c>
      <c r="D16" s="28" t="s">
        <v>29</v>
      </c>
      <c r="E16" s="53">
        <v>0</v>
      </c>
      <c r="F16" s="5" t="s">
        <v>31</v>
      </c>
      <c r="G16" s="6"/>
      <c r="H16" s="40">
        <v>0</v>
      </c>
      <c r="I16" s="34"/>
      <c r="J16" s="18"/>
    </row>
    <row r="17" spans="1:11" ht="18.75" x14ac:dyDescent="0.3">
      <c r="A17" s="18"/>
      <c r="B17" s="5" t="s">
        <v>23</v>
      </c>
      <c r="C17" s="42">
        <f>SUM(C14:C16)</f>
        <v>0</v>
      </c>
      <c r="D17" s="28" t="s">
        <v>23</v>
      </c>
      <c r="E17" s="54">
        <f>SUM(E14:E16)</f>
        <v>0</v>
      </c>
      <c r="F17" s="5"/>
      <c r="G17" s="6"/>
      <c r="H17" s="28"/>
      <c r="I17" s="34"/>
      <c r="J17" s="18"/>
    </row>
    <row r="18" spans="1:11" ht="18.75" x14ac:dyDescent="0.3">
      <c r="A18" s="18"/>
      <c r="B18" s="50" t="s">
        <v>42</v>
      </c>
      <c r="C18" s="42" t="e">
        <f>IF(C15=0,C14/F11,(C17+E17)/3)</f>
        <v>#DIV/0!</v>
      </c>
      <c r="D18" s="28"/>
      <c r="E18" s="7"/>
      <c r="F18" s="5" t="s">
        <v>2</v>
      </c>
      <c r="G18" s="6"/>
      <c r="H18" s="28" t="e">
        <f>(I11*H16)*0.5</f>
        <v>#DIV/0!</v>
      </c>
      <c r="I18" s="34"/>
      <c r="J18" s="18"/>
    </row>
    <row r="19" spans="1:11" ht="18.75" x14ac:dyDescent="0.3">
      <c r="A19" s="18"/>
      <c r="B19" s="5" t="s">
        <v>46</v>
      </c>
      <c r="C19" s="42" t="e">
        <f>F11*C18</f>
        <v>#DIV/0!</v>
      </c>
      <c r="D19" s="28"/>
      <c r="E19" s="45"/>
      <c r="F19" s="49"/>
      <c r="G19" s="45"/>
      <c r="H19" s="45"/>
      <c r="I19" s="43"/>
      <c r="J19" s="18"/>
    </row>
    <row r="20" spans="1:11" ht="18.75" x14ac:dyDescent="0.3">
      <c r="A20" s="18"/>
      <c r="B20" s="12"/>
      <c r="C20" s="12"/>
      <c r="D20" s="29"/>
      <c r="E20" s="8"/>
      <c r="F20" s="12" t="s">
        <v>32</v>
      </c>
      <c r="G20" s="12"/>
      <c r="H20" s="17" t="e">
        <f>I11*0.5</f>
        <v>#DIV/0!</v>
      </c>
      <c r="I20" s="35"/>
      <c r="J20" s="18"/>
    </row>
    <row r="21" spans="1:11" ht="21.75" thickBot="1" x14ac:dyDescent="0.4">
      <c r="A21" s="18"/>
      <c r="B21" s="94" t="s">
        <v>44</v>
      </c>
      <c r="C21" s="92"/>
      <c r="D21" s="92"/>
      <c r="E21" s="93"/>
      <c r="F21" s="69" t="s">
        <v>18</v>
      </c>
      <c r="G21" s="70"/>
      <c r="H21" s="70"/>
      <c r="I21" s="71"/>
      <c r="J21" s="18"/>
      <c r="K21" s="1"/>
    </row>
    <row r="22" spans="1:11" ht="19.5" thickTop="1" x14ac:dyDescent="0.3">
      <c r="A22" s="18"/>
      <c r="B22" s="13" t="s">
        <v>17</v>
      </c>
      <c r="C22" s="14"/>
      <c r="D22" s="15" t="e">
        <f>H15/C19</f>
        <v>#DIV/0!</v>
      </c>
      <c r="E22" s="16"/>
      <c r="F22" s="11" t="s">
        <v>45</v>
      </c>
      <c r="G22" s="12"/>
      <c r="H22" s="95">
        <v>0</v>
      </c>
      <c r="I22" s="96"/>
      <c r="J22" s="18"/>
    </row>
    <row r="23" spans="1:11" ht="21.75" thickBot="1" x14ac:dyDescent="0.4">
      <c r="A23" s="18"/>
      <c r="B23" s="69" t="s">
        <v>11</v>
      </c>
      <c r="C23" s="70"/>
      <c r="D23" s="70"/>
      <c r="E23" s="71"/>
      <c r="F23" s="87" t="s">
        <v>20</v>
      </c>
      <c r="G23" s="88"/>
      <c r="H23" s="88"/>
      <c r="I23" s="89"/>
      <c r="J23" s="18"/>
    </row>
    <row r="24" spans="1:11" ht="19.5" thickTop="1" x14ac:dyDescent="0.3">
      <c r="A24" s="18"/>
      <c r="B24" s="11" t="s">
        <v>9</v>
      </c>
      <c r="C24" s="12"/>
      <c r="D24" s="17" t="e">
        <f>(H22/C19)*H18</f>
        <v>#DIV/0!</v>
      </c>
      <c r="E24" s="16"/>
      <c r="F24" s="11" t="s">
        <v>7</v>
      </c>
      <c r="G24" s="12"/>
      <c r="H24" s="97" t="e">
        <f>H22/C19</f>
        <v>#DIV/0!</v>
      </c>
      <c r="I24" s="98"/>
      <c r="J24" s="18"/>
    </row>
    <row r="25" spans="1:11" ht="21.75" thickBot="1" x14ac:dyDescent="0.4">
      <c r="A25" s="18"/>
      <c r="B25" s="69" t="s">
        <v>12</v>
      </c>
      <c r="C25" s="70"/>
      <c r="D25" s="70"/>
      <c r="E25" s="70"/>
      <c r="F25" s="70"/>
      <c r="G25" s="70"/>
      <c r="H25" s="70"/>
      <c r="I25" s="71"/>
      <c r="J25" s="18"/>
    </row>
    <row r="26" spans="1:11" ht="19.5" thickTop="1" x14ac:dyDescent="0.3">
      <c r="A26" s="18"/>
      <c r="B26" s="81" t="s">
        <v>6</v>
      </c>
      <c r="C26" s="82"/>
      <c r="D26" s="82"/>
      <c r="E26" s="82"/>
      <c r="F26" s="79" t="e">
        <f>H22*D22</f>
        <v>#DIV/0!</v>
      </c>
      <c r="G26" s="79"/>
      <c r="H26" s="79"/>
      <c r="I26" s="80"/>
      <c r="J26" s="18"/>
    </row>
    <row r="27" spans="1:1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</row>
    <row r="28" spans="1:1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</row>
    <row r="29" spans="1:11" ht="1.5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</row>
    <row r="30" spans="1:11" ht="21.75" thickBot="1" x14ac:dyDescent="0.4">
      <c r="A30" s="18"/>
      <c r="B30" s="69" t="s">
        <v>10</v>
      </c>
      <c r="C30" s="70"/>
      <c r="D30" s="70"/>
      <c r="E30" s="70"/>
      <c r="F30" s="70"/>
      <c r="G30" s="70"/>
      <c r="H30" s="70"/>
      <c r="I30" s="71"/>
      <c r="J30" s="18"/>
    </row>
    <row r="31" spans="1:11" ht="19.5" thickTop="1" x14ac:dyDescent="0.3">
      <c r="A31" s="18"/>
      <c r="B31" s="73" t="s">
        <v>8</v>
      </c>
      <c r="C31" s="74"/>
      <c r="D31" s="99" t="e">
        <f>IF(F26&gt;H15,H15,F26)</f>
        <v>#DIV/0!</v>
      </c>
      <c r="E31" s="99"/>
      <c r="F31" s="30" t="s">
        <v>21</v>
      </c>
      <c r="G31" s="30"/>
      <c r="H31" s="99">
        <f>H15</f>
        <v>0</v>
      </c>
      <c r="I31" s="100"/>
      <c r="J31" s="18"/>
    </row>
    <row r="32" spans="1:11" ht="18.75" x14ac:dyDescent="0.3">
      <c r="A32" s="18"/>
      <c r="B32" s="75" t="s">
        <v>9</v>
      </c>
      <c r="C32" s="76"/>
      <c r="D32" s="90" t="e">
        <f>D24</f>
        <v>#DIV/0!</v>
      </c>
      <c r="E32" s="90"/>
      <c r="F32" s="76" t="s">
        <v>22</v>
      </c>
      <c r="G32" s="76"/>
      <c r="H32" s="90" t="e">
        <f>H18</f>
        <v>#DIV/0!</v>
      </c>
      <c r="I32" s="91"/>
      <c r="J32" s="18"/>
    </row>
    <row r="33" spans="1:10" x14ac:dyDescent="0.25">
      <c r="A33" s="18"/>
      <c r="B33" s="18"/>
      <c r="C33" s="18"/>
      <c r="D33" s="18"/>
      <c r="E33" s="18"/>
      <c r="F33" s="18"/>
      <c r="G33" s="18"/>
      <c r="H33" s="18"/>
      <c r="I33" s="18"/>
      <c r="J33" s="18"/>
    </row>
    <row r="34" spans="1:10" x14ac:dyDescent="0.25">
      <c r="A34" s="25"/>
      <c r="B34" s="25"/>
      <c r="C34" s="25"/>
      <c r="D34" s="27"/>
      <c r="E34" s="25"/>
      <c r="F34" s="25"/>
      <c r="G34" s="25"/>
      <c r="H34" s="25"/>
      <c r="I34" s="25"/>
      <c r="J34" s="25"/>
    </row>
  </sheetData>
  <sheetProtection selectLockedCells="1"/>
  <mergeCells count="25">
    <mergeCell ref="B2:I2"/>
    <mergeCell ref="B3:I3"/>
    <mergeCell ref="B4:I4"/>
    <mergeCell ref="B9:I9"/>
    <mergeCell ref="B6:I6"/>
    <mergeCell ref="B8:I8"/>
    <mergeCell ref="B13:E13"/>
    <mergeCell ref="F13:I13"/>
    <mergeCell ref="B21:E21"/>
    <mergeCell ref="F21:I21"/>
    <mergeCell ref="B31:C31"/>
    <mergeCell ref="H22:I22"/>
    <mergeCell ref="H24:I24"/>
    <mergeCell ref="H31:I31"/>
    <mergeCell ref="D31:E31"/>
    <mergeCell ref="B32:C32"/>
    <mergeCell ref="F32:G32"/>
    <mergeCell ref="B23:E23"/>
    <mergeCell ref="F23:I23"/>
    <mergeCell ref="B25:I25"/>
    <mergeCell ref="B26:E26"/>
    <mergeCell ref="F26:I26"/>
    <mergeCell ref="B30:I30"/>
    <mergeCell ref="H32:I32"/>
    <mergeCell ref="D32:E32"/>
  </mergeCells>
  <phoneticPr fontId="3" type="noConversion"/>
  <conditionalFormatting sqref="C15:C16">
    <cfRule type="expression" dxfId="2" priority="3">
      <formula>"$C$11 &amp; $C$12=0"</formula>
    </cfRule>
    <cfRule type="expression" dxfId="1" priority="2">
      <formula>$C$11=0</formula>
    </cfRule>
    <cfRule type="expression" dxfId="0" priority="1">
      <formula>$C$12=0</formula>
    </cfRule>
  </conditionalFormatting>
  <hyperlinks>
    <hyperlink ref="B6" r:id="rId1"/>
    <hyperlink ref="B6:I6" r:id="rId2" display="Assessor Site"/>
  </hyperlinks>
  <pageMargins left="0.75" right="0.75" top="1" bottom="1" header="0.5" footer="0.5"/>
  <pageSetup orientation="landscape" horizontalDpi="4294967292" verticalDpi="4294967292" r:id="rId3"/>
  <ignoredErrors>
    <ignoredError sqref="D32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workbookViewId="0">
      <selection activeCell="B6" sqref="B6:H6"/>
    </sheetView>
  </sheetViews>
  <sheetFormatPr defaultColWidth="11" defaultRowHeight="15.75" x14ac:dyDescent="0.25"/>
  <cols>
    <col min="1" max="1" width="3.125" customWidth="1"/>
    <col min="3" max="3" width="19.5" customWidth="1"/>
    <col min="4" max="4" width="28.125" customWidth="1"/>
    <col min="7" max="7" width="25.125" customWidth="1"/>
    <col min="8" max="8" width="19.125" customWidth="1"/>
    <col min="9" max="9" width="3.125" customWidth="1"/>
  </cols>
  <sheetData>
    <row r="1" spans="1:9" x14ac:dyDescent="0.25">
      <c r="A1" s="18"/>
      <c r="B1" s="18"/>
      <c r="C1" s="18"/>
      <c r="D1" s="18"/>
      <c r="E1" s="18"/>
      <c r="F1" s="18"/>
      <c r="G1" s="18"/>
      <c r="H1" s="18"/>
      <c r="I1" s="18"/>
    </row>
    <row r="2" spans="1:9" ht="21" x14ac:dyDescent="0.35">
      <c r="A2" s="18"/>
      <c r="B2" s="78" t="s">
        <v>0</v>
      </c>
      <c r="C2" s="78"/>
      <c r="D2" s="78"/>
      <c r="E2" s="78"/>
      <c r="F2" s="78"/>
      <c r="G2" s="78"/>
      <c r="H2" s="78"/>
      <c r="I2" s="20"/>
    </row>
    <row r="3" spans="1:9" x14ac:dyDescent="0.25">
      <c r="A3" s="18"/>
      <c r="B3" s="83" t="s">
        <v>16</v>
      </c>
      <c r="C3" s="83"/>
      <c r="D3" s="83"/>
      <c r="E3" s="83"/>
      <c r="F3" s="83"/>
      <c r="G3" s="83"/>
      <c r="H3" s="83"/>
      <c r="I3" s="26"/>
    </row>
    <row r="4" spans="1:9" x14ac:dyDescent="0.25">
      <c r="A4" s="18"/>
      <c r="B4" s="84" t="s">
        <v>14</v>
      </c>
      <c r="C4" s="84"/>
      <c r="D4" s="84"/>
      <c r="E4" s="84"/>
      <c r="F4" s="84"/>
      <c r="G4" s="84"/>
      <c r="H4" s="84"/>
      <c r="I4" s="22"/>
    </row>
    <row r="5" spans="1:9" x14ac:dyDescent="0.25">
      <c r="A5" s="18"/>
      <c r="B5" s="24"/>
      <c r="C5" s="24"/>
      <c r="D5" s="24"/>
      <c r="E5" s="24"/>
      <c r="F5" s="24"/>
      <c r="G5" s="24"/>
      <c r="H5" s="24"/>
      <c r="I5" s="22"/>
    </row>
    <row r="6" spans="1:9" ht="23.25" x14ac:dyDescent="0.35">
      <c r="A6" s="18"/>
      <c r="B6" s="103" t="s">
        <v>1</v>
      </c>
      <c r="C6" s="103"/>
      <c r="D6" s="103"/>
      <c r="E6" s="103"/>
      <c r="F6" s="103"/>
      <c r="G6" s="103"/>
      <c r="H6" s="103"/>
      <c r="I6" s="23"/>
    </row>
    <row r="7" spans="1:9" x14ac:dyDescent="0.25">
      <c r="A7" s="18"/>
      <c r="B7" s="19"/>
      <c r="C7" s="19"/>
      <c r="D7" s="18"/>
      <c r="E7" s="18"/>
      <c r="F7" s="18"/>
      <c r="G7" s="18"/>
      <c r="H7" s="18"/>
      <c r="I7" s="18"/>
    </row>
    <row r="8" spans="1:9" ht="23.25" x14ac:dyDescent="0.35">
      <c r="A8" s="18"/>
      <c r="B8" s="85" t="s">
        <v>33</v>
      </c>
      <c r="C8" s="85"/>
      <c r="D8" s="85"/>
      <c r="E8" s="85"/>
      <c r="F8" s="85"/>
      <c r="G8" s="85"/>
      <c r="H8" s="85"/>
      <c r="I8" s="20"/>
    </row>
    <row r="9" spans="1:9" ht="21.75" thickBot="1" x14ac:dyDescent="0.4">
      <c r="A9" s="18"/>
      <c r="B9" s="69" t="s">
        <v>15</v>
      </c>
      <c r="C9" s="70"/>
      <c r="D9" s="70"/>
      <c r="E9" s="71"/>
      <c r="F9" s="69" t="s">
        <v>19</v>
      </c>
      <c r="G9" s="70"/>
      <c r="H9" s="71"/>
      <c r="I9" s="21"/>
    </row>
    <row r="10" spans="1:9" ht="19.5" thickTop="1" x14ac:dyDescent="0.3">
      <c r="A10" s="18"/>
      <c r="B10" s="5" t="s">
        <v>48</v>
      </c>
      <c r="C10" s="6"/>
      <c r="D10" s="36">
        <v>0</v>
      </c>
      <c r="E10" s="7"/>
      <c r="F10" s="5"/>
      <c r="G10" s="6"/>
      <c r="H10" s="34"/>
      <c r="I10" s="18"/>
    </row>
    <row r="11" spans="1:9" ht="18.75" x14ac:dyDescent="0.3">
      <c r="A11" s="18"/>
      <c r="B11" s="5" t="s">
        <v>3</v>
      </c>
      <c r="C11" s="6"/>
      <c r="D11" s="28">
        <f>D10</f>
        <v>0</v>
      </c>
      <c r="E11" s="7"/>
      <c r="F11" s="5"/>
      <c r="G11" s="6"/>
      <c r="H11" s="34"/>
      <c r="I11" s="18"/>
    </row>
    <row r="12" spans="1:9" ht="18.75" x14ac:dyDescent="0.3">
      <c r="A12" s="18"/>
      <c r="B12" s="11" t="s">
        <v>2</v>
      </c>
      <c r="C12" s="12"/>
      <c r="D12" s="29">
        <f>D11*0.8</f>
        <v>0</v>
      </c>
      <c r="E12" s="8"/>
      <c r="F12" s="11" t="s">
        <v>5</v>
      </c>
      <c r="G12" s="12"/>
      <c r="H12" s="62">
        <v>0</v>
      </c>
      <c r="I12" s="18"/>
    </row>
    <row r="13" spans="1:9" ht="21.75" thickBot="1" x14ac:dyDescent="0.4">
      <c r="A13" s="18"/>
      <c r="B13" s="69" t="s">
        <v>44</v>
      </c>
      <c r="C13" s="70"/>
      <c r="D13" s="70"/>
      <c r="E13" s="71"/>
      <c r="F13" s="69" t="s">
        <v>18</v>
      </c>
      <c r="G13" s="70"/>
      <c r="H13" s="71"/>
      <c r="I13" s="18"/>
    </row>
    <row r="14" spans="1:9" ht="19.5" thickTop="1" x14ac:dyDescent="0.3">
      <c r="A14" s="18"/>
      <c r="B14" s="13" t="s">
        <v>17</v>
      </c>
      <c r="C14" s="14"/>
      <c r="D14" s="55">
        <v>120</v>
      </c>
      <c r="E14" s="16"/>
      <c r="F14" s="11" t="s">
        <v>45</v>
      </c>
      <c r="G14" s="12"/>
      <c r="H14" s="51">
        <v>0</v>
      </c>
      <c r="I14" s="18"/>
    </row>
    <row r="15" spans="1:9" ht="21.75" thickBot="1" x14ac:dyDescent="0.4">
      <c r="A15" s="18"/>
      <c r="B15" s="69" t="s">
        <v>11</v>
      </c>
      <c r="C15" s="70"/>
      <c r="D15" s="70"/>
      <c r="E15" s="71"/>
      <c r="F15" s="69" t="s">
        <v>20</v>
      </c>
      <c r="G15" s="70"/>
      <c r="H15" s="71"/>
      <c r="I15" s="18"/>
    </row>
    <row r="16" spans="1:9" ht="19.5" thickTop="1" x14ac:dyDescent="0.3">
      <c r="A16" s="18"/>
      <c r="B16" s="11" t="s">
        <v>9</v>
      </c>
      <c r="C16" s="12"/>
      <c r="D16" s="59" t="e">
        <f>D12*H16</f>
        <v>#DIV/0!</v>
      </c>
      <c r="E16" s="16"/>
      <c r="F16" s="11" t="s">
        <v>7</v>
      </c>
      <c r="G16" s="12"/>
      <c r="H16" s="52" t="e">
        <f>H14/H12</f>
        <v>#DIV/0!</v>
      </c>
      <c r="I16" s="18"/>
    </row>
    <row r="17" spans="1:9" ht="21.75" thickBot="1" x14ac:dyDescent="0.4">
      <c r="A17" s="18"/>
      <c r="B17" s="69" t="s">
        <v>12</v>
      </c>
      <c r="C17" s="70"/>
      <c r="D17" s="70"/>
      <c r="E17" s="70"/>
      <c r="F17" s="70"/>
      <c r="G17" s="70"/>
      <c r="H17" s="71"/>
      <c r="I17" s="18"/>
    </row>
    <row r="18" spans="1:9" ht="19.5" thickTop="1" x14ac:dyDescent="0.3">
      <c r="A18" s="18"/>
      <c r="B18" s="81" t="s">
        <v>6</v>
      </c>
      <c r="C18" s="82"/>
      <c r="D18" s="82"/>
      <c r="E18" s="82"/>
      <c r="F18" s="79">
        <f>H14*D14</f>
        <v>0</v>
      </c>
      <c r="G18" s="79"/>
      <c r="H18" s="80"/>
      <c r="I18" s="18"/>
    </row>
    <row r="19" spans="1:9" x14ac:dyDescent="0.25">
      <c r="A19" s="18"/>
      <c r="B19" s="18"/>
      <c r="C19" s="18"/>
      <c r="D19" s="18"/>
      <c r="E19" s="18"/>
      <c r="F19" s="18"/>
      <c r="G19" s="18"/>
      <c r="H19" s="18"/>
      <c r="I19" s="18"/>
    </row>
    <row r="20" spans="1:9" x14ac:dyDescent="0.25">
      <c r="A20" s="18"/>
      <c r="B20" s="18"/>
      <c r="C20" s="18"/>
      <c r="D20" s="18"/>
      <c r="E20" s="18"/>
      <c r="F20" s="18"/>
      <c r="G20" s="18"/>
      <c r="H20" s="18"/>
      <c r="I20" s="18"/>
    </row>
    <row r="21" spans="1:9" x14ac:dyDescent="0.25">
      <c r="A21" s="18"/>
      <c r="B21" s="18"/>
      <c r="C21" s="18"/>
      <c r="D21" s="18"/>
      <c r="E21" s="18"/>
      <c r="F21" s="18"/>
      <c r="G21" s="18"/>
      <c r="H21" s="18"/>
      <c r="I21" s="18"/>
    </row>
    <row r="22" spans="1:9" ht="21.75" thickBot="1" x14ac:dyDescent="0.4">
      <c r="A22" s="18"/>
      <c r="B22" s="69" t="s">
        <v>10</v>
      </c>
      <c r="C22" s="70"/>
      <c r="D22" s="70"/>
      <c r="E22" s="70"/>
      <c r="F22" s="70"/>
      <c r="G22" s="70"/>
      <c r="H22" s="71"/>
      <c r="I22" s="18"/>
    </row>
    <row r="23" spans="1:9" ht="19.5" thickTop="1" x14ac:dyDescent="0.3">
      <c r="A23" s="18"/>
      <c r="B23" s="73" t="s">
        <v>8</v>
      </c>
      <c r="C23" s="74"/>
      <c r="D23" s="65">
        <f>IF(F18&gt;H23,D11,F18)</f>
        <v>0</v>
      </c>
      <c r="E23" s="6"/>
      <c r="F23" s="30" t="s">
        <v>21</v>
      </c>
      <c r="G23" s="30"/>
      <c r="H23" s="66">
        <f>D11</f>
        <v>0</v>
      </c>
      <c r="I23" s="18"/>
    </row>
    <row r="24" spans="1:9" ht="18.75" x14ac:dyDescent="0.3">
      <c r="A24" s="18"/>
      <c r="B24" s="75" t="s">
        <v>9</v>
      </c>
      <c r="C24" s="76"/>
      <c r="D24" s="68" t="e">
        <f>D16</f>
        <v>#DIV/0!</v>
      </c>
      <c r="E24" s="12"/>
      <c r="F24" s="105" t="s">
        <v>22</v>
      </c>
      <c r="G24" s="76"/>
      <c r="H24" s="67">
        <f>D12</f>
        <v>0</v>
      </c>
      <c r="I24" s="18"/>
    </row>
    <row r="25" spans="1:9" x14ac:dyDescent="0.25">
      <c r="A25" s="18"/>
      <c r="B25" s="18"/>
      <c r="C25" s="18"/>
      <c r="D25" s="18"/>
      <c r="E25" s="18"/>
      <c r="F25" s="18"/>
      <c r="G25" s="18"/>
      <c r="H25" s="18"/>
      <c r="I25" s="18"/>
    </row>
  </sheetData>
  <sheetProtection selectLockedCells="1"/>
  <mergeCells count="18">
    <mergeCell ref="B9:E9"/>
    <mergeCell ref="F9:H9"/>
    <mergeCell ref="B2:H2"/>
    <mergeCell ref="B3:H3"/>
    <mergeCell ref="B4:H4"/>
    <mergeCell ref="B6:H6"/>
    <mergeCell ref="B8:H8"/>
    <mergeCell ref="B22:H22"/>
    <mergeCell ref="B23:C23"/>
    <mergeCell ref="B24:C24"/>
    <mergeCell ref="F24:G24"/>
    <mergeCell ref="B13:E13"/>
    <mergeCell ref="F13:H13"/>
    <mergeCell ref="B15:E15"/>
    <mergeCell ref="F15:H15"/>
    <mergeCell ref="B17:H17"/>
    <mergeCell ref="B18:E18"/>
    <mergeCell ref="F18:H18"/>
  </mergeCells>
  <hyperlinks>
    <hyperlink ref="B6" r:id="rId1"/>
    <hyperlink ref="B6:H6" r:id="rId2" display="Assessor Site"/>
  </hyperlinks>
  <pageMargins left="0.75" right="0.75" top="1" bottom="1" header="0.5" footer="0.5"/>
  <pageSetup orientation="portrait" verticalDpi="0"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Fire Loss Calculator</vt:lpstr>
      <vt:lpstr>Residential</vt:lpstr>
      <vt:lpstr>Appartment</vt:lpstr>
      <vt:lpstr>Commercial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Shane Mell</dc:creator>
  <cp:lastModifiedBy>Marie</cp:lastModifiedBy>
  <cp:lastPrinted>2014-03-28T15:42:03Z</cp:lastPrinted>
  <dcterms:created xsi:type="dcterms:W3CDTF">2014-03-28T15:41:14Z</dcterms:created>
  <dcterms:modified xsi:type="dcterms:W3CDTF">2016-04-08T18:01:59Z</dcterms:modified>
</cp:coreProperties>
</file>